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za Šišková\Dropbox\My PC (DESKTOP-G7HK3U9)\Desktop\Masarykova chata\Svatby na Beskydě\"/>
    </mc:Choice>
  </mc:AlternateContent>
  <xr:revisionPtr revIDLastSave="0" documentId="13_ncr:1_{39F075E2-3C2E-4060-963E-269A633FCF1F}" xr6:coauthVersionLast="47" xr6:coauthVersionMax="47" xr10:uidLastSave="{00000000-0000-0000-0000-000000000000}"/>
  <bookViews>
    <workbookView xWindow="28680" yWindow="-120" windowWidth="29040" windowHeight="15840" xr2:uid="{CEEE1FE5-AABA-44BF-ADCA-06F945E0C032}"/>
  </bookViews>
  <sheets>
    <sheet name="Kalkulac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7" i="1"/>
  <c r="H5" i="1"/>
  <c r="H4" i="1"/>
  <c r="K38" i="1"/>
  <c r="K37" i="1"/>
  <c r="K36" i="1"/>
  <c r="K35" i="1"/>
  <c r="K33" i="1"/>
  <c r="K32" i="1"/>
  <c r="K34" i="1"/>
  <c r="H7" i="1" l="1"/>
  <c r="H9" i="1" s="1"/>
</calcChain>
</file>

<file path=xl/sharedStrings.xml><?xml version="1.0" encoding="utf-8"?>
<sst xmlns="http://schemas.openxmlformats.org/spreadsheetml/2006/main" count="122" uniqueCount="106">
  <si>
    <t>Svatba na Beskydě</t>
  </si>
  <si>
    <t>Kalkulace vaší svatby</t>
  </si>
  <si>
    <t>Jméno objednávajícího</t>
  </si>
  <si>
    <t>Menu</t>
  </si>
  <si>
    <t>Termín svatby</t>
  </si>
  <si>
    <t>Nápoje</t>
  </si>
  <si>
    <t>Počet osob celkem</t>
  </si>
  <si>
    <t>Pronájem prostor + obsluha</t>
  </si>
  <si>
    <t>kontrolní součet Menu</t>
  </si>
  <si>
    <t>Další služby</t>
  </si>
  <si>
    <t>kontrolní součet Nápoje</t>
  </si>
  <si>
    <t>Celkem</t>
  </si>
  <si>
    <t>Počet osob</t>
  </si>
  <si>
    <t>Cena na osobu</t>
  </si>
  <si>
    <t>Balíček Klasik</t>
  </si>
  <si>
    <t>Dospělí</t>
  </si>
  <si>
    <t>Balíček Nápoje Standard</t>
  </si>
  <si>
    <t>odpolední raut (4x teplé jídlo, 3x příloha, 2x salát)</t>
  </si>
  <si>
    <t>děti do 10</t>
  </si>
  <si>
    <t>přípitek, džusy, voda, káva, čaj, 1 druh čepovaného piva, víno rozlévané 2 druhy, čepovaná kofola, mattoni perlivá, birel lahev 2 druhy</t>
  </si>
  <si>
    <t>večerní raut (2x teplé jídlo, 2x příloha, 1x salát, 2x mísa)</t>
  </si>
  <si>
    <t>děti do 2</t>
  </si>
  <si>
    <t>Balíček Nápoje Deluxe</t>
  </si>
  <si>
    <t>Balíček All-in</t>
  </si>
  <si>
    <t xml:space="preserve">přípitek, džusy, voda, káva, čaj, 1 druh čepovaného piva, víno rozlévané 2 druhy, čepovaná kofola, mattoni perlivá, birel lahev 2 druhy </t>
  </si>
  <si>
    <t>3-chodové obědové menu předkrm, polévka hlavní chod</t>
  </si>
  <si>
    <t>navíc birel ovocný čepovaný, prosecco, vinea, tonic, pepsi</t>
  </si>
  <si>
    <t>Nealkoholický balíček</t>
  </si>
  <si>
    <t>Výběr pokrmů v menu</t>
  </si>
  <si>
    <t>Výběr</t>
  </si>
  <si>
    <t>Cena za službu</t>
  </si>
  <si>
    <t>Předkrm - pouze v balíčku All-in</t>
  </si>
  <si>
    <t>Opékané sele cca 6 kg</t>
  </si>
  <si>
    <t>cena dohodou</t>
  </si>
  <si>
    <t>Domácí paštika s brusinkovým přelivem, mandlemi a bagetkou</t>
  </si>
  <si>
    <t>Venkovní grill, maso, sýry, zelenina</t>
  </si>
  <si>
    <t>Tataráček z uzeného lososa s opečeným toastem</t>
  </si>
  <si>
    <t>Kotlíkový guláš</t>
  </si>
  <si>
    <t>Bruschetta s rajčaty, bazalkou, olivovým olejem a parmezánem</t>
  </si>
  <si>
    <t>Ubytování pro svatebčany</t>
  </si>
  <si>
    <t>Výzdoba sálu a venkovních prostor</t>
  </si>
  <si>
    <t>Polévka - pouze v balíčku All-in</t>
  </si>
  <si>
    <t xml:space="preserve">Zajištění venkovního obřadu </t>
  </si>
  <si>
    <t>Hovězí vývar s játrovými knedlíčky a nudlemi</t>
  </si>
  <si>
    <t>Rozvoz svatebčanů minibusem + pohonné hmoty</t>
  </si>
  <si>
    <t>Zeleninový krém s krutony</t>
  </si>
  <si>
    <t>Zapůjčení dřevěné slavobrány</t>
  </si>
  <si>
    <t>Animátor pro děti</t>
  </si>
  <si>
    <t>Hlavní jídlo - pouze v balíčku All-in</t>
  </si>
  <si>
    <t>Fotokoutek, instax s 50 ks fotek</t>
  </si>
  <si>
    <t>Svíčková na smetaně s variací knedlíků</t>
  </si>
  <si>
    <t>Kompletní uzavření chaty</t>
  </si>
  <si>
    <t>Vepřová panenka s gratinovanými brambory a pepřovou omáčkou</t>
  </si>
  <si>
    <t>Losos s gratinovanými brambory a koprovým přelivem</t>
  </si>
  <si>
    <t>Kuřecí roláda plněná mozzarelou, slaninou, špenátem opékané brambory</t>
  </si>
  <si>
    <t>Masarykův guláš s bramboráčky</t>
  </si>
  <si>
    <t>Instrukce k vyplnění kalkulace</t>
  </si>
  <si>
    <t xml:space="preserve">Teplý raut </t>
  </si>
  <si>
    <t>Odpolední raut 4x</t>
  </si>
  <si>
    <t>Večerní raut 2x</t>
  </si>
  <si>
    <t>Vyplňtě zelená políčka počtu osob u jednotlivých balíčků.</t>
  </si>
  <si>
    <t>Řízečky mix kuřecí a vepřové 1 kg</t>
  </si>
  <si>
    <t>Výběr balíčků u jednotlivých katergorií jídla či nápojů nelze kombinovat. Naopak mezi kategoriemi kombinovat lze, například menu deluxe a nápoje standard.</t>
  </si>
  <si>
    <t>Kuřecí křídla 1kg</t>
  </si>
  <si>
    <t>U dalších služeb potvrďte požadovanou službu vyplněním "X"</t>
  </si>
  <si>
    <t>Masarykův guláš s chlebem 1 porce</t>
  </si>
  <si>
    <t>Výběr pokrmů v rautech potvrďte vyplněním "X" u jednotlivých pokrmů, dle stanoveného počtu v odpoledním a večerním rautu.</t>
  </si>
  <si>
    <t>Grilovaná žebra s chlebem, kozími rohy, křenem a hořčicí 1 porce</t>
  </si>
  <si>
    <t xml:space="preserve">Pokrmy obědového menu v rámci dalíčku All-in vyberte vyplněním "X" u jednotlivých pokrmů. U každé kategorie jeden pokrm. </t>
  </si>
  <si>
    <t>Grilované koleno s chlebem, kozími rohy, křenem a hořčicí 1 porce</t>
  </si>
  <si>
    <t xml:space="preserve">V případě potřeby vegetariánské varianty pro jednotlivce nám to napište do mailu. </t>
  </si>
  <si>
    <t>Opékané sele cca 6kg</t>
  </si>
  <si>
    <t>Grilované maso a sýry mix 1kg</t>
  </si>
  <si>
    <t>Další informace</t>
  </si>
  <si>
    <t>Mísy</t>
  </si>
  <si>
    <t>Pokud chcete mít vlastní lahve tvrdého alkoholu, bude Vám účtováno korkovné 150 Kč/ zletilá osoba. V rámci korkovného Vám zapůjčíme skleničky a budete mít k dispozici lednici.</t>
  </si>
  <si>
    <t>Výběr uzeniny 1kg</t>
  </si>
  <si>
    <t>Zákaz papírových a textilních konfet, zákaz lampionu štěstí a podobně, pod pokutou 5000 Kč.</t>
  </si>
  <si>
    <t>Výběr sýrů 1kg</t>
  </si>
  <si>
    <t>Prostory k dispozici max do 4:00.</t>
  </si>
  <si>
    <t>Výběr sýrů a uzenin mix 1kg</t>
  </si>
  <si>
    <t>Za znečištění prostorů bude účtováno 5000 Kč.</t>
  </si>
  <si>
    <t>Záloha 30 000 Kč je splatná do 14 dnů od podpisu závazné objednávky.</t>
  </si>
  <si>
    <t>Saláty</t>
  </si>
  <si>
    <t>Odpolední raut 2x</t>
  </si>
  <si>
    <t>Večerní raut 1x</t>
  </si>
  <si>
    <t>V případě zrušení svatby méně než 30 dnů před termínem, je záloha nevratná.</t>
  </si>
  <si>
    <t>Šopský salát 1kg</t>
  </si>
  <si>
    <t>Konečné vyúčtování bude zasláno do 2 dnů po konání svatby, dle reálné spotřeby, splatnost do 7 dnů.</t>
  </si>
  <si>
    <t>Rajčatový salát 1kg</t>
  </si>
  <si>
    <t>MENU Miminka a děti do 2 let zdarma, do 10 let poloviční cena, od 10 let plná cena.</t>
  </si>
  <si>
    <t>Coleslaw 1kg</t>
  </si>
  <si>
    <t>Nápojový balíček děti do 2 let zdarma, do 18 let 300 Kč.</t>
  </si>
  <si>
    <t>Grilovaná zelenina 1kg</t>
  </si>
  <si>
    <t xml:space="preserve">Alkoholické nápoje jsou účtovány dle aktuálních cen nápojového lístku a skutečného odběru. </t>
  </si>
  <si>
    <t>Přílohy k rautu</t>
  </si>
  <si>
    <t>Odpolední raut 3x</t>
  </si>
  <si>
    <t>V ceně</t>
  </si>
  <si>
    <t>Bramborové chipsy 1kg</t>
  </si>
  <si>
    <t>Uvítání novomanželů chlebem a solí</t>
  </si>
  <si>
    <t>Chleba 1kg</t>
  </si>
  <si>
    <t xml:space="preserve">Přípitek pro novomanžele při příchodu. Dle dohody sekt nebo slivovice. </t>
  </si>
  <si>
    <t>Bagetky 1kg</t>
  </si>
  <si>
    <t xml:space="preserve">Rozbíjení talíře pro štěstí. </t>
  </si>
  <si>
    <t>Bramborový salát 1kg</t>
  </si>
  <si>
    <t>Kontrolní součty slouží pro dvojí kontrolu, aby Vám všechny sekce seděly.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</si>
</sst>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E6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0" xfId="0" applyFont="1"/>
    <xf numFmtId="0" fontId="4" fillId="0" borderId="0" xfId="0" applyFont="1"/>
    <xf numFmtId="0" fontId="4" fillId="5" borderId="0" xfId="0" applyFont="1" applyFill="1"/>
    <xf numFmtId="6" fontId="4" fillId="5" borderId="0" xfId="0" applyNumberFormat="1" applyFont="1" applyFill="1"/>
    <xf numFmtId="6" fontId="0" fillId="4" borderId="0" xfId="0" applyNumberFormat="1" applyFill="1" applyProtection="1">
      <protection hidden="1"/>
    </xf>
    <xf numFmtId="0" fontId="0" fillId="4" borderId="0" xfId="0" applyFill="1" applyProtection="1">
      <protection hidden="1"/>
    </xf>
    <xf numFmtId="0" fontId="0" fillId="0" borderId="0" xfId="0" applyProtection="1">
      <protection hidden="1"/>
    </xf>
    <xf numFmtId="164" fontId="0" fillId="4" borderId="0" xfId="0" applyNumberFormat="1" applyFill="1" applyProtection="1">
      <protection hidden="1"/>
    </xf>
    <xf numFmtId="164" fontId="0" fillId="0" borderId="0" xfId="0" applyNumberFormat="1" applyProtection="1">
      <protection hidden="1"/>
    </xf>
    <xf numFmtId="0" fontId="0" fillId="2" borderId="1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1" xfId="0" applyNumberFormat="1" applyBorder="1" applyProtection="1">
      <protection hidden="1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4" borderId="0" xfId="0" applyNumberFormat="1" applyFill="1"/>
    <xf numFmtId="0" fontId="1" fillId="0" borderId="3" xfId="0" applyFont="1" applyBorder="1"/>
    <xf numFmtId="6" fontId="0" fillId="4" borderId="0" xfId="0" applyNumberFormat="1" applyFill="1" applyAlignment="1" applyProtection="1">
      <alignment horizontal="right"/>
      <protection hidden="1"/>
    </xf>
    <xf numFmtId="0" fontId="0" fillId="2" borderId="1" xfId="0" applyFill="1" applyBorder="1" applyProtection="1">
      <protection locked="0"/>
    </xf>
    <xf numFmtId="0" fontId="1" fillId="8" borderId="4" xfId="0" applyFont="1" applyFill="1" applyBorder="1" applyAlignment="1" applyProtection="1">
      <alignment horizontal="left"/>
      <protection locked="0"/>
    </xf>
    <xf numFmtId="0" fontId="2" fillId="3" borderId="0" xfId="0" applyFont="1" applyFill="1" applyAlignment="1">
      <alignment horizontal="center"/>
    </xf>
    <xf numFmtId="0" fontId="0" fillId="0" borderId="0" xfId="0"/>
    <xf numFmtId="0" fontId="5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7" borderId="1" xfId="0" applyFill="1" applyBorder="1" applyProtection="1">
      <protection locked="0"/>
    </xf>
    <xf numFmtId="0" fontId="1" fillId="8" borderId="5" xfId="0" applyFont="1" applyFill="1" applyBorder="1" applyProtection="1">
      <protection hidden="1"/>
    </xf>
    <xf numFmtId="0" fontId="1" fillId="8" borderId="4" xfId="0" applyFont="1" applyFill="1" applyBorder="1" applyProtection="1"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570DE-6660-42CD-96A5-7DE3EAFB8C2F}">
  <dimension ref="A1:L68"/>
  <sheetViews>
    <sheetView tabSelected="1" zoomScale="90" zoomScaleNormal="90" workbookViewId="0">
      <selection activeCell="D17" sqref="D17"/>
    </sheetView>
  </sheetViews>
  <sheetFormatPr defaultRowHeight="15" customHeight="1" x14ac:dyDescent="0.35"/>
  <cols>
    <col min="1" max="1" width="25.81640625" customWidth="1"/>
    <col min="2" max="2" width="37.54296875" customWidth="1"/>
    <col min="3" max="3" width="17.453125" customWidth="1"/>
    <col min="4" max="4" width="15.54296875" customWidth="1"/>
    <col min="5" max="5" width="16.54296875" customWidth="1"/>
    <col min="7" max="7" width="28.81640625" customWidth="1"/>
    <col min="8" max="8" width="13.453125" bestFit="1" customWidth="1"/>
    <col min="9" max="9" width="13" customWidth="1"/>
    <col min="10" max="10" width="16.453125" customWidth="1"/>
    <col min="11" max="11" width="10.1796875" customWidth="1"/>
  </cols>
  <sheetData>
    <row r="1" spans="1:12" ht="31" x14ac:dyDescent="0.7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17"/>
    </row>
    <row r="2" spans="1:12" ht="31" x14ac:dyDescent="0.7">
      <c r="A2" s="3"/>
      <c r="B2" s="3"/>
      <c r="C2" s="3"/>
      <c r="D2" s="3"/>
      <c r="E2" s="3"/>
      <c r="F2" s="3"/>
      <c r="G2" s="3"/>
      <c r="H2" s="3"/>
      <c r="I2" s="3"/>
    </row>
    <row r="3" spans="1:12" ht="21" x14ac:dyDescent="0.5">
      <c r="G3" s="29" t="s">
        <v>1</v>
      </c>
      <c r="H3" s="29"/>
    </row>
    <row r="4" spans="1:12" ht="14.5" x14ac:dyDescent="0.35">
      <c r="A4" s="22" t="s">
        <v>2</v>
      </c>
      <c r="B4" s="24"/>
      <c r="C4" s="19"/>
      <c r="D4" s="19"/>
      <c r="E4" s="19"/>
      <c r="G4" s="5" t="s">
        <v>3</v>
      </c>
      <c r="H4" s="18">
        <f>(D15*E15)+(D19*E19)+(E16*D16)+(E17*D17)+(E20*D20)+(E21*D21)</f>
        <v>0</v>
      </c>
    </row>
    <row r="5" spans="1:12" ht="14.5" x14ac:dyDescent="0.35">
      <c r="A5" s="22" t="s">
        <v>4</v>
      </c>
      <c r="B5" s="24"/>
      <c r="C5" s="19"/>
      <c r="D5" s="19"/>
      <c r="E5" s="19"/>
      <c r="G5" s="5" t="s">
        <v>5</v>
      </c>
      <c r="H5" s="18">
        <f>(I15*J15)+(I18*J18)+(I22*J22)</f>
        <v>0</v>
      </c>
    </row>
    <row r="6" spans="1:12" ht="14.5" x14ac:dyDescent="0.35">
      <c r="A6" s="22" t="s">
        <v>6</v>
      </c>
      <c r="B6" s="30"/>
      <c r="G6" s="5" t="s">
        <v>7</v>
      </c>
      <c r="H6" s="18">
        <v>15000</v>
      </c>
    </row>
    <row r="7" spans="1:12" ht="14.5" x14ac:dyDescent="0.35">
      <c r="A7" s="25" t="s">
        <v>8</v>
      </c>
      <c r="B7" s="31">
        <f>D15+D16+D17+D19+D20+D21</f>
        <v>0</v>
      </c>
      <c r="G7" s="5" t="s">
        <v>9</v>
      </c>
      <c r="H7" s="18">
        <f>K32+K33+K34+K35+K36+K37+K38</f>
        <v>0</v>
      </c>
    </row>
    <row r="8" spans="1:12" ht="14.5" customHeight="1" x14ac:dyDescent="0.35">
      <c r="A8" s="25" t="s">
        <v>10</v>
      </c>
      <c r="B8" s="32">
        <f>I15+I18+I22</f>
        <v>0</v>
      </c>
      <c r="D8" s="19"/>
      <c r="E8" s="19"/>
    </row>
    <row r="9" spans="1:12" ht="21" x14ac:dyDescent="0.5">
      <c r="G9" s="8" t="s">
        <v>11</v>
      </c>
      <c r="H9" s="9">
        <f>H4+H5+H6+H7</f>
        <v>15000</v>
      </c>
      <c r="I9" s="6"/>
    </row>
    <row r="13" spans="1:12" ht="21" x14ac:dyDescent="0.5">
      <c r="A13" s="26" t="s">
        <v>3</v>
      </c>
      <c r="B13" s="26"/>
      <c r="C13" s="26"/>
      <c r="D13" s="26"/>
      <c r="E13" s="26"/>
      <c r="F13" s="6"/>
      <c r="G13" s="26" t="s">
        <v>5</v>
      </c>
      <c r="H13" s="26"/>
      <c r="I13" s="26"/>
      <c r="J13" s="26"/>
      <c r="K13" s="26"/>
      <c r="L13" s="16"/>
    </row>
    <row r="14" spans="1:12" ht="14.5" x14ac:dyDescent="0.35">
      <c r="D14" s="1" t="s">
        <v>12</v>
      </c>
      <c r="E14" s="1" t="s">
        <v>13</v>
      </c>
      <c r="G14" s="2"/>
      <c r="H14" s="2"/>
      <c r="I14" s="1" t="s">
        <v>12</v>
      </c>
      <c r="J14" s="1" t="s">
        <v>13</v>
      </c>
    </row>
    <row r="15" spans="1:12" ht="14.5" x14ac:dyDescent="0.35">
      <c r="A15" s="1" t="s">
        <v>14</v>
      </c>
      <c r="C15" t="s">
        <v>15</v>
      </c>
      <c r="D15" s="20">
        <v>0</v>
      </c>
      <c r="E15" s="23">
        <v>900</v>
      </c>
      <c r="G15" s="1" t="s">
        <v>16</v>
      </c>
      <c r="I15" s="15">
        <v>0</v>
      </c>
      <c r="J15" s="10">
        <v>490</v>
      </c>
    </row>
    <row r="16" spans="1:12" ht="14.5" x14ac:dyDescent="0.35">
      <c r="A16" s="27" t="s">
        <v>17</v>
      </c>
      <c r="B16" s="27"/>
      <c r="C16" t="s">
        <v>18</v>
      </c>
      <c r="D16" s="15">
        <v>0</v>
      </c>
      <c r="E16" s="23">
        <v>450</v>
      </c>
      <c r="G16" t="s">
        <v>19</v>
      </c>
    </row>
    <row r="17" spans="1:12" ht="14.5" x14ac:dyDescent="0.35">
      <c r="A17" s="27" t="s">
        <v>20</v>
      </c>
      <c r="B17" s="27"/>
      <c r="C17" t="s">
        <v>21</v>
      </c>
      <c r="D17" s="15">
        <v>0</v>
      </c>
      <c r="E17" s="23">
        <v>0</v>
      </c>
    </row>
    <row r="18" spans="1:12" ht="15" customHeight="1" x14ac:dyDescent="0.35">
      <c r="G18" s="1" t="s">
        <v>22</v>
      </c>
      <c r="I18" s="15">
        <v>0</v>
      </c>
      <c r="J18" s="10">
        <v>580</v>
      </c>
    </row>
    <row r="19" spans="1:12" ht="14.5" x14ac:dyDescent="0.35">
      <c r="A19" s="1" t="s">
        <v>23</v>
      </c>
      <c r="C19" t="s">
        <v>15</v>
      </c>
      <c r="D19" s="15">
        <v>0</v>
      </c>
      <c r="E19" s="23">
        <v>1300</v>
      </c>
      <c r="G19" t="s">
        <v>24</v>
      </c>
    </row>
    <row r="20" spans="1:12" ht="14.5" x14ac:dyDescent="0.35">
      <c r="A20" s="27" t="s">
        <v>25</v>
      </c>
      <c r="B20" s="27"/>
      <c r="C20" t="s">
        <v>18</v>
      </c>
      <c r="D20" s="15">
        <v>0</v>
      </c>
      <c r="E20" s="23">
        <v>650</v>
      </c>
      <c r="H20" t="s">
        <v>26</v>
      </c>
    </row>
    <row r="21" spans="1:12" ht="14.5" x14ac:dyDescent="0.35">
      <c r="A21" s="27" t="s">
        <v>17</v>
      </c>
      <c r="B21" s="27"/>
      <c r="C21" t="s">
        <v>21</v>
      </c>
      <c r="D21" s="15">
        <v>0</v>
      </c>
      <c r="E21" s="23">
        <v>0</v>
      </c>
    </row>
    <row r="22" spans="1:12" ht="14.5" x14ac:dyDescent="0.35">
      <c r="A22" s="27" t="s">
        <v>20</v>
      </c>
      <c r="B22" s="27"/>
      <c r="G22" s="1" t="s">
        <v>27</v>
      </c>
      <c r="I22" s="15">
        <v>0</v>
      </c>
      <c r="J22" s="21">
        <v>350</v>
      </c>
    </row>
    <row r="23" spans="1:12" ht="14.5" x14ac:dyDescent="0.35"/>
    <row r="26" spans="1:12" ht="21" x14ac:dyDescent="0.5">
      <c r="A26" s="26" t="s">
        <v>28</v>
      </c>
      <c r="B26" s="26"/>
      <c r="C26" s="26"/>
      <c r="D26" s="26"/>
      <c r="E26" s="26"/>
      <c r="F26" s="6"/>
      <c r="G26" s="26" t="s">
        <v>9</v>
      </c>
      <c r="H26" s="26"/>
      <c r="I26" s="26"/>
      <c r="J26" s="26"/>
      <c r="K26" s="26"/>
      <c r="L26" s="16"/>
    </row>
    <row r="27" spans="1:12" ht="14.5" x14ac:dyDescent="0.35">
      <c r="G27" s="4"/>
      <c r="H27" s="4"/>
      <c r="I27" s="2" t="s">
        <v>29</v>
      </c>
      <c r="J27" s="2" t="s">
        <v>30</v>
      </c>
      <c r="K27" s="1" t="s">
        <v>11</v>
      </c>
    </row>
    <row r="28" spans="1:12" ht="14.5" x14ac:dyDescent="0.35">
      <c r="A28" s="1" t="s">
        <v>31</v>
      </c>
      <c r="G28" t="s">
        <v>32</v>
      </c>
      <c r="I28" s="15"/>
      <c r="J28" s="11" t="s">
        <v>33</v>
      </c>
      <c r="K28" s="12"/>
    </row>
    <row r="29" spans="1:12" ht="14.5" x14ac:dyDescent="0.35">
      <c r="A29" s="27" t="s">
        <v>34</v>
      </c>
      <c r="B29" s="27"/>
      <c r="D29" s="15"/>
      <c r="G29" t="s">
        <v>35</v>
      </c>
      <c r="I29" s="15"/>
      <c r="J29" s="11" t="s">
        <v>33</v>
      </c>
      <c r="K29" s="12"/>
    </row>
    <row r="30" spans="1:12" ht="14.5" x14ac:dyDescent="0.35">
      <c r="A30" s="27" t="s">
        <v>36</v>
      </c>
      <c r="B30" s="27"/>
      <c r="D30" s="15"/>
      <c r="G30" t="s">
        <v>37</v>
      </c>
      <c r="I30" s="15"/>
      <c r="J30" s="11" t="s">
        <v>33</v>
      </c>
      <c r="K30" s="12"/>
    </row>
    <row r="31" spans="1:12" ht="14.5" x14ac:dyDescent="0.35">
      <c r="A31" s="27" t="s">
        <v>38</v>
      </c>
      <c r="B31" s="27"/>
      <c r="D31" s="15"/>
      <c r="G31" t="s">
        <v>39</v>
      </c>
      <c r="I31" s="15"/>
      <c r="J31" s="11" t="s">
        <v>33</v>
      </c>
      <c r="K31" s="12"/>
    </row>
    <row r="32" spans="1:12" ht="14.5" x14ac:dyDescent="0.35">
      <c r="G32" t="s">
        <v>40</v>
      </c>
      <c r="I32" s="15"/>
      <c r="J32" s="13">
        <v>5000</v>
      </c>
      <c r="K32" s="14">
        <f>IF(I32="X",5000,0)</f>
        <v>0</v>
      </c>
    </row>
    <row r="33" spans="1:11" ht="14.5" x14ac:dyDescent="0.35">
      <c r="A33" s="1" t="s">
        <v>41</v>
      </c>
      <c r="D33" s="1"/>
      <c r="G33" t="s">
        <v>42</v>
      </c>
      <c r="I33" s="15"/>
      <c r="J33" s="13">
        <v>2000</v>
      </c>
      <c r="K33" s="14">
        <f>IF(I33="X",2000,0)</f>
        <v>0</v>
      </c>
    </row>
    <row r="34" spans="1:11" ht="14.5" x14ac:dyDescent="0.35">
      <c r="A34" s="27" t="s">
        <v>43</v>
      </c>
      <c r="B34" s="27"/>
      <c r="D34" s="15"/>
      <c r="G34" t="s">
        <v>44</v>
      </c>
      <c r="I34" s="15"/>
      <c r="J34" s="13">
        <v>3000</v>
      </c>
      <c r="K34" s="14">
        <f t="shared" ref="K34" si="0">IF(I34="X",3000,0)</f>
        <v>0</v>
      </c>
    </row>
    <row r="35" spans="1:11" ht="14.5" x14ac:dyDescent="0.35">
      <c r="A35" s="27" t="s">
        <v>45</v>
      </c>
      <c r="B35" s="27"/>
      <c r="D35" s="15"/>
      <c r="G35" t="s">
        <v>46</v>
      </c>
      <c r="I35" s="15"/>
      <c r="J35" s="13">
        <v>1000</v>
      </c>
      <c r="K35" s="14">
        <f>IF(I35="X",1000,0)</f>
        <v>0</v>
      </c>
    </row>
    <row r="36" spans="1:11" ht="14.5" x14ac:dyDescent="0.35">
      <c r="G36" t="s">
        <v>47</v>
      </c>
      <c r="I36" s="15"/>
      <c r="J36" s="13">
        <v>2000</v>
      </c>
      <c r="K36" s="14">
        <f>IF(I36="X",2000,0)</f>
        <v>0</v>
      </c>
    </row>
    <row r="37" spans="1:11" ht="14.5" x14ac:dyDescent="0.35">
      <c r="A37" s="1" t="s">
        <v>48</v>
      </c>
      <c r="D37" s="1"/>
      <c r="G37" t="s">
        <v>49</v>
      </c>
      <c r="I37" s="15"/>
      <c r="J37" s="13">
        <v>3000</v>
      </c>
      <c r="K37" s="14">
        <f>IF(I37="X",3000,0)</f>
        <v>0</v>
      </c>
    </row>
    <row r="38" spans="1:11" ht="14.5" x14ac:dyDescent="0.35">
      <c r="A38" s="27" t="s">
        <v>50</v>
      </c>
      <c r="B38" s="27"/>
      <c r="D38" s="15"/>
      <c r="G38" t="s">
        <v>51</v>
      </c>
      <c r="I38" s="15"/>
      <c r="J38" s="13">
        <v>30000</v>
      </c>
      <c r="K38" s="14">
        <f>IF(I38="X",30000,0)</f>
        <v>0</v>
      </c>
    </row>
    <row r="39" spans="1:11" ht="14.5" x14ac:dyDescent="0.35">
      <c r="A39" s="27" t="s">
        <v>52</v>
      </c>
      <c r="B39" s="27"/>
      <c r="D39" s="15"/>
    </row>
    <row r="40" spans="1:11" ht="14.5" x14ac:dyDescent="0.35">
      <c r="A40" s="27" t="s">
        <v>53</v>
      </c>
      <c r="B40" s="27"/>
      <c r="D40" s="15"/>
    </row>
    <row r="41" spans="1:11" ht="14.5" x14ac:dyDescent="0.35">
      <c r="A41" s="27" t="s">
        <v>54</v>
      </c>
      <c r="B41" s="27"/>
      <c r="D41" s="15"/>
    </row>
    <row r="42" spans="1:11" ht="14.5" x14ac:dyDescent="0.35">
      <c r="A42" s="27" t="s">
        <v>55</v>
      </c>
      <c r="B42" s="27"/>
      <c r="D42" s="15"/>
    </row>
    <row r="43" spans="1:11" ht="21" x14ac:dyDescent="0.5">
      <c r="G43" s="26" t="s">
        <v>56</v>
      </c>
      <c r="H43" s="26"/>
      <c r="I43" s="26"/>
      <c r="J43" s="26"/>
      <c r="K43" s="26"/>
    </row>
    <row r="44" spans="1:11" ht="14.5" x14ac:dyDescent="0.35">
      <c r="A44" s="1" t="s">
        <v>57</v>
      </c>
      <c r="D44" s="2" t="s">
        <v>58</v>
      </c>
      <c r="E44" s="2" t="s">
        <v>59</v>
      </c>
      <c r="G44" t="s">
        <v>60</v>
      </c>
    </row>
    <row r="45" spans="1:11" ht="14.5" x14ac:dyDescent="0.35">
      <c r="A45" s="27" t="s">
        <v>61</v>
      </c>
      <c r="B45" s="27"/>
      <c r="D45" s="15"/>
      <c r="E45" s="15"/>
      <c r="G45" t="s">
        <v>62</v>
      </c>
    </row>
    <row r="46" spans="1:11" ht="14.5" x14ac:dyDescent="0.35">
      <c r="A46" s="27" t="s">
        <v>63</v>
      </c>
      <c r="B46" s="27"/>
      <c r="D46" s="15"/>
      <c r="E46" s="15"/>
      <c r="G46" t="s">
        <v>64</v>
      </c>
    </row>
    <row r="47" spans="1:11" ht="14.5" x14ac:dyDescent="0.35">
      <c r="A47" s="27" t="s">
        <v>65</v>
      </c>
      <c r="B47" s="27"/>
      <c r="D47" s="15"/>
      <c r="E47" s="15"/>
      <c r="G47" t="s">
        <v>66</v>
      </c>
    </row>
    <row r="48" spans="1:11" ht="14.5" x14ac:dyDescent="0.35">
      <c r="A48" s="27" t="s">
        <v>67</v>
      </c>
      <c r="B48" s="27"/>
      <c r="D48" s="15"/>
      <c r="E48" s="15"/>
      <c r="G48" t="s">
        <v>68</v>
      </c>
    </row>
    <row r="49" spans="1:7" ht="14.5" x14ac:dyDescent="0.35">
      <c r="A49" s="27" t="s">
        <v>69</v>
      </c>
      <c r="B49" s="27"/>
      <c r="D49" s="15"/>
      <c r="E49" s="15"/>
      <c r="G49" t="s">
        <v>70</v>
      </c>
    </row>
    <row r="50" spans="1:7" ht="14.5" x14ac:dyDescent="0.35">
      <c r="A50" s="27" t="s">
        <v>71</v>
      </c>
      <c r="B50" s="27"/>
      <c r="D50" s="15"/>
      <c r="E50" s="15"/>
      <c r="G50" t="s">
        <v>105</v>
      </c>
    </row>
    <row r="51" spans="1:7" ht="14.5" x14ac:dyDescent="0.35">
      <c r="A51" s="27" t="s">
        <v>72</v>
      </c>
      <c r="B51" s="27"/>
      <c r="D51" s="15"/>
      <c r="E51" s="15"/>
    </row>
    <row r="52" spans="1:7" ht="18.5" x14ac:dyDescent="0.45">
      <c r="G52" s="7" t="s">
        <v>73</v>
      </c>
    </row>
    <row r="53" spans="1:7" ht="14.5" x14ac:dyDescent="0.35">
      <c r="A53" s="1" t="s">
        <v>74</v>
      </c>
      <c r="D53" s="2"/>
      <c r="E53" s="2" t="s">
        <v>59</v>
      </c>
      <c r="G53" t="s">
        <v>75</v>
      </c>
    </row>
    <row r="54" spans="1:7" ht="14.5" x14ac:dyDescent="0.35">
      <c r="A54" s="27" t="s">
        <v>76</v>
      </c>
      <c r="B54" s="27"/>
      <c r="E54" s="15"/>
      <c r="G54" t="s">
        <v>77</v>
      </c>
    </row>
    <row r="55" spans="1:7" ht="14.5" x14ac:dyDescent="0.35">
      <c r="A55" s="27" t="s">
        <v>78</v>
      </c>
      <c r="B55" s="27"/>
      <c r="E55" s="15"/>
      <c r="G55" t="s">
        <v>79</v>
      </c>
    </row>
    <row r="56" spans="1:7" ht="14.5" x14ac:dyDescent="0.35">
      <c r="A56" s="27" t="s">
        <v>80</v>
      </c>
      <c r="B56" s="27"/>
      <c r="E56" s="15"/>
      <c r="G56" t="s">
        <v>81</v>
      </c>
    </row>
    <row r="57" spans="1:7" ht="14.5" x14ac:dyDescent="0.35">
      <c r="G57" t="s">
        <v>82</v>
      </c>
    </row>
    <row r="58" spans="1:7" ht="14.5" x14ac:dyDescent="0.35">
      <c r="A58" s="1" t="s">
        <v>83</v>
      </c>
      <c r="D58" s="2" t="s">
        <v>84</v>
      </c>
      <c r="E58" s="2" t="s">
        <v>85</v>
      </c>
      <c r="G58" t="s">
        <v>86</v>
      </c>
    </row>
    <row r="59" spans="1:7" ht="14.5" x14ac:dyDescent="0.35">
      <c r="A59" s="27" t="s">
        <v>87</v>
      </c>
      <c r="B59" s="27"/>
      <c r="D59" s="15"/>
      <c r="E59" s="15"/>
      <c r="G59" t="s">
        <v>88</v>
      </c>
    </row>
    <row r="60" spans="1:7" ht="14.5" x14ac:dyDescent="0.35">
      <c r="A60" s="27" t="s">
        <v>89</v>
      </c>
      <c r="B60" s="27"/>
      <c r="D60" s="15"/>
      <c r="E60" s="15"/>
      <c r="G60" t="s">
        <v>90</v>
      </c>
    </row>
    <row r="61" spans="1:7" ht="14.5" x14ac:dyDescent="0.35">
      <c r="A61" s="27" t="s">
        <v>91</v>
      </c>
      <c r="B61" s="27"/>
      <c r="D61" s="15"/>
      <c r="E61" s="15"/>
      <c r="G61" t="s">
        <v>92</v>
      </c>
    </row>
    <row r="62" spans="1:7" ht="14.5" x14ac:dyDescent="0.35">
      <c r="A62" s="27" t="s">
        <v>93</v>
      </c>
      <c r="B62" s="27"/>
      <c r="D62" s="15"/>
      <c r="E62" s="15"/>
      <c r="G62" t="s">
        <v>94</v>
      </c>
    </row>
    <row r="63" spans="1:7" ht="14.5" x14ac:dyDescent="0.35"/>
    <row r="64" spans="1:7" ht="18.5" x14ac:dyDescent="0.45">
      <c r="A64" s="1" t="s">
        <v>95</v>
      </c>
      <c r="D64" s="2" t="s">
        <v>96</v>
      </c>
      <c r="E64" s="2" t="s">
        <v>59</v>
      </c>
      <c r="G64" s="7" t="s">
        <v>97</v>
      </c>
    </row>
    <row r="65" spans="1:7" ht="14.5" x14ac:dyDescent="0.35">
      <c r="A65" s="27" t="s">
        <v>98</v>
      </c>
      <c r="B65" s="27"/>
      <c r="D65" s="15"/>
      <c r="E65" s="15"/>
      <c r="G65" t="s">
        <v>99</v>
      </c>
    </row>
    <row r="66" spans="1:7" ht="14.5" x14ac:dyDescent="0.35">
      <c r="A66" s="27" t="s">
        <v>100</v>
      </c>
      <c r="B66" s="27"/>
      <c r="D66" s="15"/>
      <c r="E66" s="15"/>
      <c r="G66" t="s">
        <v>101</v>
      </c>
    </row>
    <row r="67" spans="1:7" ht="14.5" x14ac:dyDescent="0.35">
      <c r="A67" s="27" t="s">
        <v>102</v>
      </c>
      <c r="B67" s="27"/>
      <c r="D67" s="15"/>
      <c r="E67" s="15"/>
      <c r="G67" t="s">
        <v>103</v>
      </c>
    </row>
    <row r="68" spans="1:7" ht="14.5" x14ac:dyDescent="0.35">
      <c r="A68" s="27" t="s">
        <v>104</v>
      </c>
      <c r="B68" s="27"/>
      <c r="D68" s="15"/>
      <c r="E68" s="15"/>
    </row>
  </sheetData>
  <sheetProtection sheet="1" objects="1" scenarios="1" selectLockedCells="1"/>
  <mergeCells count="40">
    <mergeCell ref="A13:E13"/>
    <mergeCell ref="G13:K13"/>
    <mergeCell ref="G26:K26"/>
    <mergeCell ref="G43:K43"/>
    <mergeCell ref="A1:K1"/>
    <mergeCell ref="A41:B41"/>
    <mergeCell ref="A42:B42"/>
    <mergeCell ref="G3:H3"/>
    <mergeCell ref="A16:B16"/>
    <mergeCell ref="A17:B17"/>
    <mergeCell ref="A20:B20"/>
    <mergeCell ref="A21:B21"/>
    <mergeCell ref="A22:B22"/>
    <mergeCell ref="A29:B29"/>
    <mergeCell ref="A30:B30"/>
    <mergeCell ref="A31:B31"/>
    <mergeCell ref="A62:B62"/>
    <mergeCell ref="A65:B65"/>
    <mergeCell ref="A66:B66"/>
    <mergeCell ref="A67:B67"/>
    <mergeCell ref="A68:B68"/>
    <mergeCell ref="A55:B55"/>
    <mergeCell ref="A56:B56"/>
    <mergeCell ref="A59:B59"/>
    <mergeCell ref="A60:B60"/>
    <mergeCell ref="A61:B61"/>
    <mergeCell ref="A48:B48"/>
    <mergeCell ref="A49:B49"/>
    <mergeCell ref="A50:B50"/>
    <mergeCell ref="A51:B51"/>
    <mergeCell ref="A54:B54"/>
    <mergeCell ref="A26:E26"/>
    <mergeCell ref="A45:B45"/>
    <mergeCell ref="A46:B46"/>
    <mergeCell ref="A47:B47"/>
    <mergeCell ref="A34:B34"/>
    <mergeCell ref="A35:B35"/>
    <mergeCell ref="A38:B38"/>
    <mergeCell ref="A39:B39"/>
    <mergeCell ref="A40:B40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10a37fc-d031-435b-baf2-d9b6069ded8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B369F050F6CB49AEFBA1B6967C26A8" ma:contentTypeVersion="6" ma:contentTypeDescription="Vytvoří nový dokument" ma:contentTypeScope="" ma:versionID="d4049e0d8707b9e695919b7f738b80b6">
  <xsd:schema xmlns:xsd="http://www.w3.org/2001/XMLSchema" xmlns:xs="http://www.w3.org/2001/XMLSchema" xmlns:p="http://schemas.microsoft.com/office/2006/metadata/properties" xmlns:ns3="410a37fc-d031-435b-baf2-d9b6069ded81" xmlns:ns4="19ccc5ac-9b7d-4a5a-9018-7274f4c46c2e" targetNamespace="http://schemas.microsoft.com/office/2006/metadata/properties" ma:root="true" ma:fieldsID="8ff005fce4f75532b7960fe68202d16e" ns3:_="" ns4:_="">
    <xsd:import namespace="410a37fc-d031-435b-baf2-d9b6069ded81"/>
    <xsd:import namespace="19ccc5ac-9b7d-4a5a-9018-7274f4c46c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a37fc-d031-435b-baf2-d9b6069ded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ccc5ac-9b7d-4a5a-9018-7274f4c46c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EBD2A0-0DB0-4E54-9C62-52B884F37DFE}">
  <ds:schemaRefs>
    <ds:schemaRef ds:uri="19ccc5ac-9b7d-4a5a-9018-7274f4c46c2e"/>
    <ds:schemaRef ds:uri="http://purl.org/dc/terms/"/>
    <ds:schemaRef ds:uri="410a37fc-d031-435b-baf2-d9b6069ded81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3FF7475-0326-4BE7-BF9D-951B6A50E5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0a37fc-d031-435b-baf2-d9b6069ded81"/>
    <ds:schemaRef ds:uri="19ccc5ac-9b7d-4a5a-9018-7274f4c46c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B93976-A0CE-41DA-B330-56E84B293A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Tereza Šišková</dc:creator>
  <cp:keywords/>
  <dc:description/>
  <cp:lastModifiedBy>Tereza Šišková</cp:lastModifiedBy>
  <cp:revision/>
  <dcterms:created xsi:type="dcterms:W3CDTF">2023-02-17T07:31:25Z</dcterms:created>
  <dcterms:modified xsi:type="dcterms:W3CDTF">2023-03-02T09:58:44Z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0x01010054B369F050F6CB49AEFBA1B6967C26A8</vt:lpwstr>
  </property>
</Properties>
</file>